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B323E206-4932-4A74-8A6F-DD56CF34CDF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" i="1" l="1"/>
  <c r="P18" i="1"/>
  <c r="O18" i="1"/>
  <c r="O15" i="1"/>
  <c r="I59" i="1"/>
  <c r="I60" i="1"/>
  <c r="I58" i="1" s="1"/>
  <c r="I61" i="1"/>
  <c r="I62" i="1"/>
  <c r="G58" i="1"/>
  <c r="G62" i="1"/>
  <c r="G61" i="1"/>
  <c r="G60" i="1"/>
  <c r="G59" i="1"/>
  <c r="G15" i="1"/>
  <c r="I15" i="1"/>
  <c r="I14" i="1"/>
  <c r="G14" i="1"/>
</calcChain>
</file>

<file path=xl/sharedStrings.xml><?xml version="1.0" encoding="utf-8"?>
<sst xmlns="http://schemas.openxmlformats.org/spreadsheetml/2006/main" count="94" uniqueCount="60">
  <si>
    <t>Управление экономики и финансов администрации Рыбинского муниципального района</t>
  </si>
  <si>
    <t>(Наименование органа, исполняющего бюджет)</t>
  </si>
  <si>
    <t>Операции бюджетных и автономных учреждений</t>
  </si>
  <si>
    <t>с 01.01.2025 г. по 31.12.2025 г.</t>
  </si>
  <si>
    <t>КВФО: Все</t>
  </si>
  <si>
    <t>Единица измерений: руб.</t>
  </si>
  <si>
    <t>Лицевой счет</t>
  </si>
  <si>
    <t>КВФО</t>
  </si>
  <si>
    <t>Код субсидии</t>
  </si>
  <si>
    <t>Учреждение</t>
  </si>
  <si>
    <t>На начало года</t>
  </si>
  <si>
    <t>Приход за период</t>
  </si>
  <si>
    <t>Возврат прихода за период</t>
  </si>
  <si>
    <t>Расход за период</t>
  </si>
  <si>
    <t>Возврат расхода</t>
  </si>
  <si>
    <t>Остаток средств на ЛС</t>
  </si>
  <si>
    <t>126101000</t>
  </si>
  <si>
    <t>МОУ СОШ "Образовательный комплекс имени П.И. Батова"</t>
  </si>
  <si>
    <t>МЗ</t>
  </si>
  <si>
    <t>МБ</t>
  </si>
  <si>
    <t>ОБ</t>
  </si>
  <si>
    <t>126203031</t>
  </si>
  <si>
    <t>126203051</t>
  </si>
  <si>
    <t>126203139</t>
  </si>
  <si>
    <t>126203091</t>
  </si>
  <si>
    <t>126203101</t>
  </si>
  <si>
    <t>126203121</t>
  </si>
  <si>
    <t>126203131</t>
  </si>
  <si>
    <t>126203311</t>
  </si>
  <si>
    <t>126203151</t>
  </si>
  <si>
    <t>126203171</t>
  </si>
  <si>
    <t>126203191</t>
  </si>
  <si>
    <t>126203261</t>
  </si>
  <si>
    <t>126203271</t>
  </si>
  <si>
    <t>Местный бюджет</t>
  </si>
  <si>
    <t>126203306</t>
  </si>
  <si>
    <t>126203366</t>
  </si>
  <si>
    <t>126203016</t>
  </si>
  <si>
    <t>126203026</t>
  </si>
  <si>
    <t>126203066</t>
  </si>
  <si>
    <t>126203086</t>
  </si>
  <si>
    <t>126203125</t>
  </si>
  <si>
    <t>126203135</t>
  </si>
  <si>
    <t>126203265</t>
  </si>
  <si>
    <t>126203186</t>
  </si>
  <si>
    <t>Областной бюджет</t>
  </si>
  <si>
    <t>126203293</t>
  </si>
  <si>
    <t>126203303</t>
  </si>
  <si>
    <t>126203323</t>
  </si>
  <si>
    <t>126203023</t>
  </si>
  <si>
    <t>126203122</t>
  </si>
  <si>
    <t>126203132</t>
  </si>
  <si>
    <t>Федеральный бюджет</t>
  </si>
  <si>
    <t>внебюджет</t>
  </si>
  <si>
    <t>ИТОГО 2025</t>
  </si>
  <si>
    <t>ФБ</t>
  </si>
  <si>
    <t>Внебюджет</t>
  </si>
  <si>
    <t>об</t>
  </si>
  <si>
    <t>фб</t>
  </si>
  <si>
    <t>мб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</si>
</sst>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[Red]\-#,##0.00;0.00"/>
    <numFmt numFmtId="165" formatCode="0\.00\.0"/>
    <numFmt numFmtId="166" formatCode="00\.00\.00"/>
    <numFmt numFmtId="167" formatCode="000\.00\.000\.0"/>
    <numFmt numFmtId="168" formatCode="#,##0.00_ ;[Red]\-#,##0.00\ "/>
  </numFmts>
  <fonts count="10" x14ac:knownFonts="1">
    <font>
      <sz val="11"/>
      <color theme="1"/>
      <name val="Calibri"/>
      <family val="2"/>
      <scheme val="minor"/>
    </font>
    <font>
      <sz val="1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1" xfId="1" applyBorder="1" applyProtection="1">
      <protection hidden="1"/>
    </xf>
    <xf numFmtId="4" fontId="2" fillId="0" borderId="2" xfId="1" applyNumberFormat="1" applyFont="1" applyBorder="1" applyProtection="1">
      <protection hidden="1"/>
    </xf>
    <xf numFmtId="4" fontId="2" fillId="0" borderId="3" xfId="1" applyNumberFormat="1" applyFont="1" applyBorder="1" applyProtection="1">
      <protection hidden="1"/>
    </xf>
    <xf numFmtId="4" fontId="2" fillId="0" borderId="4" xfId="1" applyNumberFormat="1" applyFont="1" applyBorder="1" applyProtection="1">
      <protection hidden="1"/>
    </xf>
    <xf numFmtId="0" fontId="1" fillId="0" borderId="3" xfId="1" applyBorder="1" applyProtection="1">
      <protection hidden="1"/>
    </xf>
    <xf numFmtId="0" fontId="1" fillId="0" borderId="5" xfId="1" applyBorder="1" applyProtection="1">
      <protection hidden="1"/>
    </xf>
    <xf numFmtId="164" fontId="3" fillId="0" borderId="6" xfId="1" applyNumberFormat="1" applyFont="1" applyBorder="1" applyProtection="1">
      <protection hidden="1"/>
    </xf>
    <xf numFmtId="164" fontId="3" fillId="0" borderId="7" xfId="1" applyNumberFormat="1" applyFont="1" applyBorder="1" applyProtection="1"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166" fontId="3" fillId="0" borderId="8" xfId="1" applyNumberFormat="1" applyFont="1" applyBorder="1" applyAlignment="1" applyProtection="1">
      <alignment horizontal="center" vertical="center"/>
      <protection hidden="1"/>
    </xf>
    <xf numFmtId="167" fontId="3" fillId="0" borderId="4" xfId="1" applyNumberFormat="1" applyFont="1" applyBorder="1" applyProtection="1">
      <protection hidden="1"/>
    </xf>
    <xf numFmtId="0" fontId="1" fillId="0" borderId="9" xfId="1" applyBorder="1" applyProtection="1">
      <protection hidden="1"/>
    </xf>
    <xf numFmtId="164" fontId="3" fillId="0" borderId="11" xfId="1" applyNumberFormat="1" applyFont="1" applyBorder="1" applyProtection="1">
      <protection hidden="1"/>
    </xf>
    <xf numFmtId="164" fontId="3" fillId="0" borderId="12" xfId="1" applyNumberFormat="1" applyFont="1" applyBorder="1" applyProtection="1">
      <protection hidden="1"/>
    </xf>
    <xf numFmtId="164" fontId="3" fillId="0" borderId="12" xfId="1" applyNumberFormat="1" applyFont="1" applyBorder="1" applyAlignment="1" applyProtection="1">
      <alignment horizontal="right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165" fontId="3" fillId="0" borderId="12" xfId="1" applyNumberFormat="1" applyFont="1" applyBorder="1" applyAlignment="1" applyProtection="1">
      <alignment horizontal="center" vertical="center"/>
      <protection hidden="1"/>
    </xf>
    <xf numFmtId="166" fontId="3" fillId="0" borderId="13" xfId="1" applyNumberFormat="1" applyFont="1" applyBorder="1" applyAlignment="1" applyProtection="1">
      <alignment horizontal="center" vertical="center"/>
      <protection hidden="1"/>
    </xf>
    <xf numFmtId="167" fontId="3" fillId="0" borderId="10" xfId="1" applyNumberFormat="1" applyFont="1" applyBorder="1" applyProtection="1">
      <protection hidden="1"/>
    </xf>
    <xf numFmtId="0" fontId="2" fillId="0" borderId="14" xfId="1" applyFont="1" applyBorder="1" applyAlignment="1" applyProtection="1">
      <alignment horizontal="center"/>
      <protection hidden="1"/>
    </xf>
    <xf numFmtId="0" fontId="2" fillId="0" borderId="15" xfId="1" applyFont="1" applyBorder="1" applyAlignment="1" applyProtection="1">
      <alignment horizontal="center"/>
      <protection hidden="1"/>
    </xf>
    <xf numFmtId="0" fontId="2" fillId="0" borderId="15" xfId="1" applyFont="1" applyBorder="1" applyAlignment="1" applyProtection="1">
      <alignment horizontal="center" vertical="center"/>
      <protection hidden="1"/>
    </xf>
    <xf numFmtId="0" fontId="2" fillId="0" borderId="14" xfId="1" applyFont="1" applyBorder="1" applyAlignment="1" applyProtection="1">
      <alignment horizontal="center" vertical="center"/>
      <protection hidden="1"/>
    </xf>
    <xf numFmtId="0" fontId="2" fillId="0" borderId="16" xfId="1" applyFont="1" applyBorder="1" applyAlignment="1" applyProtection="1">
      <alignment horizontal="center" vertical="center" wrapText="1"/>
      <protection hidden="1"/>
    </xf>
    <xf numFmtId="0" fontId="2" fillId="0" borderId="17" xfId="1" applyFont="1" applyBorder="1" applyAlignment="1" applyProtection="1">
      <alignment horizontal="center" vertical="center" wrapText="1"/>
      <protection hidden="1"/>
    </xf>
    <xf numFmtId="0" fontId="1" fillId="0" borderId="18" xfId="1" applyBorder="1" applyProtection="1">
      <protection hidden="1"/>
    </xf>
    <xf numFmtId="0" fontId="3" fillId="0" borderId="0" xfId="1" applyFont="1" applyAlignment="1" applyProtection="1">
      <alignment vertical="center"/>
      <protection hidden="1"/>
    </xf>
    <xf numFmtId="0" fontId="4" fillId="0" borderId="0" xfId="1" applyFont="1" applyAlignment="1" applyProtection="1">
      <alignment horizontal="centerContinuous" vertical="center"/>
      <protection hidden="1"/>
    </xf>
    <xf numFmtId="0" fontId="3" fillId="0" borderId="0" xfId="1" applyFont="1" applyAlignment="1" applyProtection="1">
      <alignment horizontal="centerContinuous" vertical="top"/>
      <protection hidden="1"/>
    </xf>
    <xf numFmtId="0" fontId="3" fillId="0" borderId="19" xfId="1" applyFont="1" applyBorder="1" applyAlignment="1" applyProtection="1">
      <alignment horizontal="centerContinuous" vertical="top"/>
      <protection hidden="1"/>
    </xf>
    <xf numFmtId="0" fontId="2" fillId="0" borderId="20" xfId="1" applyFont="1" applyBorder="1" applyAlignment="1" applyProtection="1">
      <alignment horizontal="centerContinuous" vertical="center"/>
      <protection hidden="1"/>
    </xf>
    <xf numFmtId="0" fontId="2" fillId="0" borderId="0" xfId="1" applyFont="1" applyAlignment="1" applyProtection="1">
      <alignment horizontal="left" vertical="center"/>
      <protection hidden="1"/>
    </xf>
    <xf numFmtId="0" fontId="7" fillId="0" borderId="21" xfId="1" applyFont="1" applyFill="1" applyBorder="1" applyAlignment="1" applyProtection="1">
      <alignment horizontal="center" vertical="center" wrapText="1"/>
      <protection hidden="1"/>
    </xf>
    <xf numFmtId="164" fontId="7" fillId="0" borderId="0" xfId="1" applyNumberFormat="1" applyFont="1"/>
    <xf numFmtId="0" fontId="8" fillId="0" borderId="0" xfId="1" applyFont="1"/>
    <xf numFmtId="0" fontId="7" fillId="0" borderId="12" xfId="1" applyFont="1" applyBorder="1" applyAlignment="1" applyProtection="1">
      <alignment horizontal="center" vertical="center" wrapText="1"/>
      <protection hidden="1"/>
    </xf>
    <xf numFmtId="164" fontId="7" fillId="0" borderId="12" xfId="1" applyNumberFormat="1" applyFont="1" applyBorder="1" applyProtection="1">
      <protection hidden="1"/>
    </xf>
    <xf numFmtId="164" fontId="7" fillId="0" borderId="12" xfId="1" applyNumberFormat="1" applyFont="1" applyBorder="1" applyAlignment="1" applyProtection="1">
      <alignment horizontal="right" wrapText="1"/>
      <protection hidden="1"/>
    </xf>
    <xf numFmtId="164" fontId="7" fillId="0" borderId="11" xfId="1" applyNumberFormat="1" applyFont="1" applyBorder="1" applyProtection="1">
      <protection hidden="1"/>
    </xf>
    <xf numFmtId="165" fontId="7" fillId="0" borderId="12" xfId="1" applyNumberFormat="1" applyFont="1" applyBorder="1" applyAlignment="1" applyProtection="1">
      <alignment horizontal="center" vertical="center"/>
      <protection hidden="1"/>
    </xf>
    <xf numFmtId="0" fontId="8" fillId="0" borderId="9" xfId="1" applyFont="1" applyBorder="1" applyProtection="1">
      <protection hidden="1"/>
    </xf>
    <xf numFmtId="167" fontId="8" fillId="0" borderId="10" xfId="1" applyNumberFormat="1" applyFont="1" applyBorder="1" applyProtection="1">
      <protection hidden="1"/>
    </xf>
    <xf numFmtId="166" fontId="8" fillId="0" borderId="13" xfId="1" applyNumberFormat="1" applyFont="1" applyBorder="1" applyAlignment="1" applyProtection="1">
      <alignment horizontal="center" vertical="center"/>
      <protection hidden="1"/>
    </xf>
    <xf numFmtId="165" fontId="8" fillId="0" borderId="12" xfId="1" applyNumberFormat="1" applyFont="1" applyBorder="1" applyAlignment="1" applyProtection="1">
      <alignment horizontal="center" vertical="center"/>
      <protection hidden="1"/>
    </xf>
    <xf numFmtId="164" fontId="8" fillId="0" borderId="12" xfId="1" applyNumberFormat="1" applyFont="1" applyBorder="1" applyProtection="1">
      <protection hidden="1"/>
    </xf>
    <xf numFmtId="164" fontId="8" fillId="0" borderId="11" xfId="1" applyNumberFormat="1" applyFont="1" applyBorder="1" applyProtection="1">
      <protection hidden="1"/>
    </xf>
    <xf numFmtId="165" fontId="6" fillId="0" borderId="7" xfId="1" applyNumberFormat="1" applyFont="1" applyBorder="1" applyAlignment="1" applyProtection="1">
      <alignment horizontal="center" vertical="center"/>
      <protection hidden="1"/>
    </xf>
    <xf numFmtId="164" fontId="7" fillId="0" borderId="7" xfId="1" applyNumberFormat="1" applyFont="1" applyBorder="1" applyProtection="1">
      <protection hidden="1"/>
    </xf>
    <xf numFmtId="164" fontId="7" fillId="0" borderId="7" xfId="1" applyNumberFormat="1" applyFont="1" applyBorder="1" applyAlignment="1" applyProtection="1">
      <alignment horizontal="right" wrapText="1"/>
      <protection hidden="1"/>
    </xf>
    <xf numFmtId="0" fontId="5" fillId="0" borderId="12" xfId="1" applyFont="1" applyBorder="1" applyAlignment="1">
      <alignment horizontal="right"/>
    </xf>
    <xf numFmtId="168" fontId="5" fillId="0" borderId="12" xfId="1" applyNumberFormat="1" applyFont="1" applyBorder="1"/>
    <xf numFmtId="0" fontId="0" fillId="0" borderId="17" xfId="0" applyBorder="1"/>
    <xf numFmtId="0" fontId="0" fillId="0" borderId="22" xfId="0" applyBorder="1"/>
    <xf numFmtId="168" fontId="0" fillId="0" borderId="5" xfId="0" applyNumberFormat="1" applyBorder="1" applyAlignment="1">
      <alignment horizontal="center"/>
    </xf>
    <xf numFmtId="168" fontId="0" fillId="0" borderId="0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9" fillId="0" borderId="5" xfId="0" applyNumberFormat="1" applyFont="1" applyBorder="1" applyAlignment="1">
      <alignment horizontal="center"/>
    </xf>
    <xf numFmtId="168" fontId="9" fillId="0" borderId="0" xfId="0" applyNumberFormat="1" applyFont="1" applyBorder="1" applyAlignment="1">
      <alignment horizontal="center"/>
    </xf>
    <xf numFmtId="168" fontId="9" fillId="0" borderId="9" xfId="0" applyNumberFormat="1" applyFont="1" applyBorder="1" applyAlignment="1">
      <alignment horizontal="center"/>
    </xf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9" fillId="0" borderId="1" xfId="0" applyFont="1" applyBorder="1" applyAlignment="1">
      <alignment horizontal="center" vertical="center"/>
    </xf>
    <xf numFmtId="0" fontId="6" fillId="0" borderId="0" xfId="1" applyFont="1" applyAlignment="1" applyProtection="1">
      <alignment horizontal="centerContinuous" vertical="center"/>
      <protection hidden="1"/>
    </xf>
    <xf numFmtId="0" fontId="5" fillId="0" borderId="0" xfId="1" applyFont="1" applyAlignment="1" applyProtection="1">
      <alignment horizontal="centerContinuous" vertical="center"/>
      <protection hidden="1"/>
    </xf>
    <xf numFmtId="0" fontId="5" fillId="0" borderId="0" xfId="1" applyFont="1" applyProtection="1">
      <protection hidden="1"/>
    </xf>
    <xf numFmtId="0" fontId="9" fillId="0" borderId="0" xfId="0" applyFont="1"/>
  </cellXfs>
  <cellStyles count="2">
    <cellStyle name="Обычный" xfId="0" builtinId="0"/>
    <cellStyle name="Обычный 2" xfId="1" xr:uid="{DE81557E-2294-40DE-882A-A6552CB40F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3"/>
  <sheetViews>
    <sheetView tabSelected="1" topLeftCell="E3" workbookViewId="0">
      <selection activeCell="U22" sqref="U22"/>
    </sheetView>
  </sheetViews>
  <sheetFormatPr defaultRowHeight="14.4" x14ac:dyDescent="0.3"/>
  <cols>
    <col min="1" max="1" width="1.6640625" customWidth="1"/>
    <col min="2" max="2" width="8.88671875" hidden="1" customWidth="1"/>
    <col min="5" max="5" width="46" customWidth="1"/>
    <col min="7" max="7" width="16.6640625" customWidth="1"/>
    <col min="9" max="9" width="18.21875" customWidth="1"/>
    <col min="11" max="11" width="11.44140625" customWidth="1"/>
    <col min="14" max="14" width="0" hidden="1" customWidth="1"/>
    <col min="15" max="15" width="18.6640625" hidden="1" customWidth="1"/>
    <col min="16" max="16" width="16.88671875" hidden="1" customWidth="1"/>
    <col min="17" max="17" width="17.77734375" hidden="1" customWidth="1"/>
  </cols>
  <sheetData>
    <row r="1" spans="1:17" hidden="1" x14ac:dyDescent="0.3"/>
    <row r="2" spans="1:17" hidden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7" x14ac:dyDescent="0.3">
      <c r="A3" s="34" t="s">
        <v>0</v>
      </c>
      <c r="B3" s="33"/>
      <c r="C3" s="33"/>
      <c r="D3" s="33"/>
      <c r="E3" s="33"/>
      <c r="F3" s="2"/>
      <c r="G3" s="2"/>
      <c r="H3" s="2"/>
      <c r="I3" s="2"/>
      <c r="J3" s="2"/>
      <c r="K3" s="2"/>
    </row>
    <row r="4" spans="1:17" hidden="1" x14ac:dyDescent="0.3">
      <c r="A4" s="32" t="s">
        <v>1</v>
      </c>
      <c r="B4" s="31"/>
      <c r="C4" s="31"/>
      <c r="D4" s="31"/>
      <c r="E4" s="31"/>
      <c r="F4" s="2"/>
      <c r="G4" s="2"/>
      <c r="H4" s="2"/>
      <c r="I4" s="2"/>
      <c r="J4" s="2"/>
      <c r="K4" s="2"/>
    </row>
    <row r="5" spans="1:17" hidden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7" x14ac:dyDescent="0.3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2"/>
      <c r="K6" s="2"/>
    </row>
    <row r="7" spans="1:17" s="69" customFormat="1" ht="15" thickBot="1" x14ac:dyDescent="0.35">
      <c r="A7" s="66"/>
      <c r="B7" s="67"/>
      <c r="C7" s="67"/>
      <c r="D7" s="67"/>
      <c r="E7" s="66" t="s">
        <v>3</v>
      </c>
      <c r="F7" s="67"/>
      <c r="G7" s="67"/>
      <c r="H7" s="67"/>
      <c r="I7" s="67"/>
      <c r="J7" s="68"/>
      <c r="K7" s="68"/>
    </row>
    <row r="8" spans="1:17" hidden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7" hidden="1" x14ac:dyDescent="0.3">
      <c r="A9" s="29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7" ht="15" hidden="1" thickBot="1" x14ac:dyDescent="0.35">
      <c r="A10" s="29" t="s">
        <v>5</v>
      </c>
      <c r="B10" s="28"/>
      <c r="C10" s="28"/>
      <c r="D10" s="28"/>
      <c r="E10" s="28"/>
      <c r="F10" s="28"/>
      <c r="G10" s="2"/>
      <c r="H10" s="2"/>
      <c r="I10" s="2"/>
      <c r="J10" s="2"/>
      <c r="K10" s="2"/>
    </row>
    <row r="11" spans="1:17" ht="31.2" thickBot="1" x14ac:dyDescent="0.35">
      <c r="A11" s="14"/>
      <c r="B11" s="27" t="s">
        <v>6</v>
      </c>
      <c r="C11" s="27" t="s">
        <v>7</v>
      </c>
      <c r="D11" s="27" t="s">
        <v>8</v>
      </c>
      <c r="E11" s="27" t="s">
        <v>9</v>
      </c>
      <c r="F11" s="27" t="s">
        <v>10</v>
      </c>
      <c r="G11" s="26" t="s">
        <v>11</v>
      </c>
      <c r="H11" s="27" t="s">
        <v>12</v>
      </c>
      <c r="I11" s="27" t="s">
        <v>13</v>
      </c>
      <c r="J11" s="27" t="s">
        <v>14</v>
      </c>
      <c r="K11" s="26" t="s">
        <v>15</v>
      </c>
    </row>
    <row r="12" spans="1:17" ht="15" thickBot="1" x14ac:dyDescent="0.35">
      <c r="A12" s="14"/>
      <c r="B12" s="8"/>
      <c r="C12" s="25">
        <v>1</v>
      </c>
      <c r="D12" s="25">
        <v>2</v>
      </c>
      <c r="E12" s="24">
        <v>3</v>
      </c>
      <c r="F12" s="23"/>
      <c r="G12" s="22">
        <v>4</v>
      </c>
      <c r="H12" s="23"/>
      <c r="I12" s="24">
        <v>5</v>
      </c>
      <c r="J12" s="23"/>
      <c r="K12" s="22">
        <v>6</v>
      </c>
    </row>
    <row r="13" spans="1:17" ht="15" thickBot="1" x14ac:dyDescent="0.35">
      <c r="A13" s="14"/>
      <c r="B13" s="21"/>
      <c r="C13" s="20">
        <v>80100</v>
      </c>
      <c r="D13" s="19" t="s">
        <v>16</v>
      </c>
      <c r="E13" s="18" t="s">
        <v>17</v>
      </c>
      <c r="F13" s="16">
        <v>584143.68999999994</v>
      </c>
      <c r="G13" s="16">
        <v>237882942.25</v>
      </c>
      <c r="H13" s="16">
        <v>0</v>
      </c>
      <c r="I13" s="17">
        <v>227404268.18000001</v>
      </c>
      <c r="J13" s="16">
        <v>250326.77</v>
      </c>
      <c r="K13" s="15">
        <v>11313144.529999999</v>
      </c>
    </row>
    <row r="14" spans="1:17" ht="15.6" x14ac:dyDescent="0.3">
      <c r="A14" s="14"/>
      <c r="B14" s="21"/>
      <c r="C14" s="20"/>
      <c r="D14" s="42" t="s">
        <v>18</v>
      </c>
      <c r="E14" s="38" t="s">
        <v>19</v>
      </c>
      <c r="F14" s="39"/>
      <c r="G14" s="39">
        <f>20707000+21389246+79704</f>
        <v>42175950</v>
      </c>
      <c r="H14" s="39"/>
      <c r="I14" s="40">
        <f>G14</f>
        <v>42175950</v>
      </c>
      <c r="J14" s="39"/>
      <c r="K14" s="41"/>
      <c r="O14" s="54"/>
      <c r="P14" s="65">
        <v>2026</v>
      </c>
      <c r="Q14" s="55"/>
    </row>
    <row r="15" spans="1:17" ht="15.6" x14ac:dyDescent="0.3">
      <c r="A15" s="14"/>
      <c r="B15" s="21"/>
      <c r="C15" s="20"/>
      <c r="D15" s="42"/>
      <c r="E15" s="38" t="s">
        <v>20</v>
      </c>
      <c r="F15" s="39"/>
      <c r="G15" s="39">
        <f>1340266+57266597+135049392+584143.69</f>
        <v>194240398.69</v>
      </c>
      <c r="H15" s="39"/>
      <c r="I15" s="40">
        <f>G15-K13</f>
        <v>182927254.16</v>
      </c>
      <c r="J15" s="39"/>
      <c r="K15" s="41"/>
      <c r="O15" s="56">
        <f>13580032</f>
        <v>13580032</v>
      </c>
      <c r="P15" s="57">
        <v>15645839.470000001</v>
      </c>
      <c r="Q15" s="58">
        <v>1762694.8</v>
      </c>
    </row>
    <row r="16" spans="1:17" x14ac:dyDescent="0.3">
      <c r="A16" s="14"/>
      <c r="B16" s="21"/>
      <c r="C16" s="20"/>
      <c r="D16" s="19"/>
      <c r="E16" s="18"/>
      <c r="F16" s="16"/>
      <c r="G16" s="16"/>
      <c r="H16" s="16"/>
      <c r="I16" s="17"/>
      <c r="J16" s="16"/>
      <c r="K16" s="15"/>
      <c r="O16" s="56">
        <v>56646950</v>
      </c>
      <c r="P16" s="57">
        <v>0</v>
      </c>
      <c r="Q16" s="58">
        <v>17330000</v>
      </c>
    </row>
    <row r="17" spans="1:17" x14ac:dyDescent="0.3">
      <c r="A17" s="14"/>
      <c r="B17" s="21"/>
      <c r="C17" s="20">
        <v>90100</v>
      </c>
      <c r="D17" s="19" t="s">
        <v>21</v>
      </c>
      <c r="E17" s="18" t="s">
        <v>17</v>
      </c>
      <c r="F17" s="16">
        <v>0</v>
      </c>
      <c r="G17" s="16">
        <v>381439.97</v>
      </c>
      <c r="H17" s="16">
        <v>0</v>
      </c>
      <c r="I17" s="17">
        <v>383227.93</v>
      </c>
      <c r="J17" s="16">
        <v>1787.96</v>
      </c>
      <c r="K17" s="15">
        <v>0</v>
      </c>
      <c r="O17" s="56">
        <v>6579453.5300000003</v>
      </c>
      <c r="P17" s="57">
        <v>0</v>
      </c>
      <c r="Q17" s="58">
        <v>26518752</v>
      </c>
    </row>
    <row r="18" spans="1:17" x14ac:dyDescent="0.3">
      <c r="A18" s="14"/>
      <c r="B18" s="21"/>
      <c r="C18" s="20">
        <v>90100</v>
      </c>
      <c r="D18" s="19" t="s">
        <v>22</v>
      </c>
      <c r="E18" s="18" t="s">
        <v>17</v>
      </c>
      <c r="F18" s="16">
        <v>0</v>
      </c>
      <c r="G18" s="16">
        <v>276856.09999999998</v>
      </c>
      <c r="H18" s="16">
        <v>0</v>
      </c>
      <c r="I18" s="17">
        <v>276856.09999999998</v>
      </c>
      <c r="J18" s="16">
        <v>0</v>
      </c>
      <c r="K18" s="15">
        <v>0</v>
      </c>
      <c r="O18" s="59">
        <f>SUM(O15:O17)</f>
        <v>76806435.530000001</v>
      </c>
      <c r="P18" s="60">
        <f>SUM(P15:P17)</f>
        <v>15645839.470000001</v>
      </c>
      <c r="Q18" s="61">
        <f>SUM(Q15:Q17)</f>
        <v>45611446.799999997</v>
      </c>
    </row>
    <row r="19" spans="1:17" x14ac:dyDescent="0.3">
      <c r="A19" s="14"/>
      <c r="B19" s="21"/>
      <c r="C19" s="20">
        <v>90100</v>
      </c>
      <c r="D19" s="19" t="s">
        <v>23</v>
      </c>
      <c r="E19" s="18" t="s">
        <v>17</v>
      </c>
      <c r="F19" s="16">
        <v>0</v>
      </c>
      <c r="G19" s="16">
        <v>44000</v>
      </c>
      <c r="H19" s="16">
        <v>0</v>
      </c>
      <c r="I19" s="17">
        <v>44000</v>
      </c>
      <c r="J19" s="16">
        <v>0</v>
      </c>
      <c r="K19" s="15">
        <v>0</v>
      </c>
      <c r="O19" s="56" t="s">
        <v>57</v>
      </c>
      <c r="P19" s="57" t="s">
        <v>58</v>
      </c>
      <c r="Q19" s="58" t="s">
        <v>59</v>
      </c>
    </row>
    <row r="20" spans="1:17" ht="15" thickBot="1" x14ac:dyDescent="0.35">
      <c r="A20" s="14"/>
      <c r="B20" s="21"/>
      <c r="C20" s="20">
        <v>90100</v>
      </c>
      <c r="D20" s="19" t="s">
        <v>24</v>
      </c>
      <c r="E20" s="18" t="s">
        <v>17</v>
      </c>
      <c r="F20" s="16">
        <v>0</v>
      </c>
      <c r="G20" s="16">
        <v>1304000</v>
      </c>
      <c r="H20" s="16">
        <v>0</v>
      </c>
      <c r="I20" s="17">
        <v>1284355.68</v>
      </c>
      <c r="J20" s="16">
        <v>4473.99</v>
      </c>
      <c r="K20" s="15">
        <v>24118.31</v>
      </c>
      <c r="O20" s="62"/>
      <c r="P20" s="63"/>
      <c r="Q20" s="64"/>
    </row>
    <row r="21" spans="1:17" x14ac:dyDescent="0.3">
      <c r="A21" s="14"/>
      <c r="B21" s="21"/>
      <c r="C21" s="20">
        <v>90100</v>
      </c>
      <c r="D21" s="19" t="s">
        <v>25</v>
      </c>
      <c r="E21" s="18" t="s">
        <v>17</v>
      </c>
      <c r="F21" s="16">
        <v>0</v>
      </c>
      <c r="G21" s="16">
        <v>141243.23000000001</v>
      </c>
      <c r="H21" s="16">
        <v>0</v>
      </c>
      <c r="I21" s="17">
        <v>141243.23000000001</v>
      </c>
      <c r="J21" s="16">
        <v>0</v>
      </c>
      <c r="K21" s="15">
        <v>0</v>
      </c>
    </row>
    <row r="22" spans="1:17" x14ac:dyDescent="0.3">
      <c r="A22" s="14"/>
      <c r="B22" s="21"/>
      <c r="C22" s="20">
        <v>90100</v>
      </c>
      <c r="D22" s="19" t="s">
        <v>26</v>
      </c>
      <c r="E22" s="18" t="s">
        <v>17</v>
      </c>
      <c r="F22" s="16">
        <v>0</v>
      </c>
      <c r="G22" s="16">
        <v>11865099.18</v>
      </c>
      <c r="H22" s="16">
        <v>787.8</v>
      </c>
      <c r="I22" s="17">
        <v>11864311.380000001</v>
      </c>
      <c r="J22" s="16">
        <v>0</v>
      </c>
      <c r="K22" s="15">
        <v>0</v>
      </c>
    </row>
    <row r="23" spans="1:17" x14ac:dyDescent="0.3">
      <c r="A23" s="14"/>
      <c r="B23" s="21"/>
      <c r="C23" s="20">
        <v>90100</v>
      </c>
      <c r="D23" s="19" t="s">
        <v>27</v>
      </c>
      <c r="E23" s="18" t="s">
        <v>17</v>
      </c>
      <c r="F23" s="16">
        <v>0</v>
      </c>
      <c r="G23" s="16">
        <v>323165</v>
      </c>
      <c r="H23" s="16">
        <v>0</v>
      </c>
      <c r="I23" s="17">
        <v>323165</v>
      </c>
      <c r="J23" s="16">
        <v>0</v>
      </c>
      <c r="K23" s="15">
        <v>0</v>
      </c>
    </row>
    <row r="24" spans="1:17" x14ac:dyDescent="0.3">
      <c r="A24" s="14"/>
      <c r="B24" s="21"/>
      <c r="C24" s="20">
        <v>90100</v>
      </c>
      <c r="D24" s="19" t="s">
        <v>28</v>
      </c>
      <c r="E24" s="18" t="s">
        <v>17</v>
      </c>
      <c r="F24" s="16">
        <v>0</v>
      </c>
      <c r="G24" s="16">
        <v>412362</v>
      </c>
      <c r="H24" s="16">
        <v>0</v>
      </c>
      <c r="I24" s="17">
        <v>412362</v>
      </c>
      <c r="J24" s="16">
        <v>0</v>
      </c>
      <c r="K24" s="15">
        <v>0</v>
      </c>
    </row>
    <row r="25" spans="1:17" x14ac:dyDescent="0.3">
      <c r="A25" s="14"/>
      <c r="B25" s="21"/>
      <c r="C25" s="20">
        <v>90100</v>
      </c>
      <c r="D25" s="19" t="s">
        <v>29</v>
      </c>
      <c r="E25" s="18" t="s">
        <v>17</v>
      </c>
      <c r="F25" s="16">
        <v>0</v>
      </c>
      <c r="G25" s="16">
        <v>231062.79</v>
      </c>
      <c r="H25" s="16">
        <v>0</v>
      </c>
      <c r="I25" s="17">
        <v>231062.79</v>
      </c>
      <c r="J25" s="16">
        <v>0</v>
      </c>
      <c r="K25" s="15">
        <v>0</v>
      </c>
    </row>
    <row r="26" spans="1:17" x14ac:dyDescent="0.3">
      <c r="A26" s="14"/>
      <c r="B26" s="21"/>
      <c r="C26" s="20">
        <v>90100</v>
      </c>
      <c r="D26" s="19" t="s">
        <v>30</v>
      </c>
      <c r="E26" s="18" t="s">
        <v>17</v>
      </c>
      <c r="F26" s="16">
        <v>0</v>
      </c>
      <c r="G26" s="16">
        <v>336180</v>
      </c>
      <c r="H26" s="16">
        <v>0</v>
      </c>
      <c r="I26" s="17">
        <v>336180</v>
      </c>
      <c r="J26" s="16">
        <v>0</v>
      </c>
      <c r="K26" s="15">
        <v>0</v>
      </c>
    </row>
    <row r="27" spans="1:17" x14ac:dyDescent="0.3">
      <c r="A27" s="14"/>
      <c r="B27" s="21"/>
      <c r="C27" s="20">
        <v>90100</v>
      </c>
      <c r="D27" s="19" t="s">
        <v>31</v>
      </c>
      <c r="E27" s="18" t="s">
        <v>17</v>
      </c>
      <c r="F27" s="16">
        <v>0</v>
      </c>
      <c r="G27" s="16">
        <v>98000</v>
      </c>
      <c r="H27" s="16">
        <v>0</v>
      </c>
      <c r="I27" s="17">
        <v>98000</v>
      </c>
      <c r="J27" s="16">
        <v>0</v>
      </c>
      <c r="K27" s="15">
        <v>0</v>
      </c>
    </row>
    <row r="28" spans="1:17" x14ac:dyDescent="0.3">
      <c r="A28" s="14"/>
      <c r="B28" s="21"/>
      <c r="C28" s="20">
        <v>90100</v>
      </c>
      <c r="D28" s="19" t="s">
        <v>32</v>
      </c>
      <c r="E28" s="18" t="s">
        <v>17</v>
      </c>
      <c r="F28" s="16">
        <v>0</v>
      </c>
      <c r="G28" s="16">
        <v>15600</v>
      </c>
      <c r="H28" s="16">
        <v>0</v>
      </c>
      <c r="I28" s="17">
        <v>15600</v>
      </c>
      <c r="J28" s="16">
        <v>0</v>
      </c>
      <c r="K28" s="15">
        <v>0</v>
      </c>
    </row>
    <row r="29" spans="1:17" x14ac:dyDescent="0.3">
      <c r="A29" s="14"/>
      <c r="B29" s="21"/>
      <c r="C29" s="20">
        <v>90100</v>
      </c>
      <c r="D29" s="19" t="s">
        <v>33</v>
      </c>
      <c r="E29" s="18" t="s">
        <v>17</v>
      </c>
      <c r="F29" s="16">
        <v>0</v>
      </c>
      <c r="G29" s="16">
        <v>126700</v>
      </c>
      <c r="H29" s="16">
        <v>0</v>
      </c>
      <c r="I29" s="17">
        <v>126700</v>
      </c>
      <c r="J29" s="16">
        <v>0</v>
      </c>
      <c r="K29" s="15">
        <v>0</v>
      </c>
    </row>
    <row r="30" spans="1:17" ht="15.6" x14ac:dyDescent="0.3">
      <c r="A30" s="43"/>
      <c r="B30" s="44"/>
      <c r="C30" s="45"/>
      <c r="D30" s="46"/>
      <c r="E30" s="38" t="s">
        <v>34</v>
      </c>
      <c r="F30" s="47"/>
      <c r="G30" s="39">
        <v>15555708.27</v>
      </c>
      <c r="H30" s="47"/>
      <c r="I30" s="39">
        <v>15537064.109999999</v>
      </c>
      <c r="J30" s="47"/>
      <c r="K30" s="48"/>
    </row>
    <row r="31" spans="1:17" x14ac:dyDescent="0.3">
      <c r="A31" s="14"/>
      <c r="B31" s="21"/>
      <c r="C31" s="20"/>
      <c r="D31" s="19"/>
      <c r="E31" s="18"/>
      <c r="F31" s="16"/>
      <c r="G31" s="16"/>
      <c r="H31" s="16"/>
      <c r="I31" s="17"/>
      <c r="J31" s="16"/>
      <c r="K31" s="15"/>
    </row>
    <row r="32" spans="1:17" x14ac:dyDescent="0.3">
      <c r="A32" s="14"/>
      <c r="B32" s="21"/>
      <c r="C32" s="20">
        <v>90100</v>
      </c>
      <c r="D32" s="19" t="s">
        <v>35</v>
      </c>
      <c r="E32" s="18" t="s">
        <v>17</v>
      </c>
      <c r="F32" s="16">
        <v>0</v>
      </c>
      <c r="G32" s="16">
        <v>1172395.08</v>
      </c>
      <c r="H32" s="16">
        <v>0</v>
      </c>
      <c r="I32" s="17">
        <v>1172395.08</v>
      </c>
      <c r="J32" s="16">
        <v>0</v>
      </c>
      <c r="K32" s="15">
        <v>0</v>
      </c>
    </row>
    <row r="33" spans="1:11" x14ac:dyDescent="0.3">
      <c r="A33" s="14"/>
      <c r="B33" s="21"/>
      <c r="C33" s="20">
        <v>90100</v>
      </c>
      <c r="D33" s="19" t="s">
        <v>36</v>
      </c>
      <c r="E33" s="18" t="s">
        <v>17</v>
      </c>
      <c r="F33" s="16">
        <v>0</v>
      </c>
      <c r="G33" s="16">
        <v>108290</v>
      </c>
      <c r="H33" s="16">
        <v>0</v>
      </c>
      <c r="I33" s="17">
        <v>108290</v>
      </c>
      <c r="J33" s="16">
        <v>0</v>
      </c>
      <c r="K33" s="15">
        <v>0</v>
      </c>
    </row>
    <row r="34" spans="1:11" x14ac:dyDescent="0.3">
      <c r="A34" s="14"/>
      <c r="B34" s="21"/>
      <c r="C34" s="20">
        <v>90100</v>
      </c>
      <c r="D34" s="19" t="s">
        <v>37</v>
      </c>
      <c r="E34" s="18" t="s">
        <v>17</v>
      </c>
      <c r="F34" s="16">
        <v>0</v>
      </c>
      <c r="G34" s="16">
        <v>83819</v>
      </c>
      <c r="H34" s="16">
        <v>0</v>
      </c>
      <c r="I34" s="17">
        <v>83819</v>
      </c>
      <c r="J34" s="16">
        <v>0</v>
      </c>
      <c r="K34" s="15">
        <v>0</v>
      </c>
    </row>
    <row r="35" spans="1:11" x14ac:dyDescent="0.3">
      <c r="A35" s="14"/>
      <c r="B35" s="21"/>
      <c r="C35" s="20">
        <v>90100</v>
      </c>
      <c r="D35" s="19" t="s">
        <v>38</v>
      </c>
      <c r="E35" s="18" t="s">
        <v>17</v>
      </c>
      <c r="F35" s="16">
        <v>0</v>
      </c>
      <c r="G35" s="16">
        <v>66828.350000000006</v>
      </c>
      <c r="H35" s="16">
        <v>0</v>
      </c>
      <c r="I35" s="17">
        <v>66828.350000000006</v>
      </c>
      <c r="J35" s="16">
        <v>0</v>
      </c>
      <c r="K35" s="15">
        <v>0</v>
      </c>
    </row>
    <row r="36" spans="1:11" x14ac:dyDescent="0.3">
      <c r="A36" s="14"/>
      <c r="B36" s="21"/>
      <c r="C36" s="20">
        <v>90100</v>
      </c>
      <c r="D36" s="19" t="s">
        <v>39</v>
      </c>
      <c r="E36" s="18" t="s">
        <v>17</v>
      </c>
      <c r="F36" s="16">
        <v>0</v>
      </c>
      <c r="G36" s="16">
        <v>568319.9</v>
      </c>
      <c r="H36" s="16">
        <v>0</v>
      </c>
      <c r="I36" s="17">
        <v>571592.06999999995</v>
      </c>
      <c r="J36" s="16">
        <v>3272.17</v>
      </c>
      <c r="K36" s="15">
        <v>0</v>
      </c>
    </row>
    <row r="37" spans="1:11" x14ac:dyDescent="0.3">
      <c r="A37" s="14"/>
      <c r="B37" s="21"/>
      <c r="C37" s="20">
        <v>90100</v>
      </c>
      <c r="D37" s="19" t="s">
        <v>40</v>
      </c>
      <c r="E37" s="18" t="s">
        <v>17</v>
      </c>
      <c r="F37" s="16">
        <v>0</v>
      </c>
      <c r="G37" s="16">
        <v>5048046</v>
      </c>
      <c r="H37" s="16">
        <v>0</v>
      </c>
      <c r="I37" s="17">
        <v>4308000</v>
      </c>
      <c r="J37" s="16">
        <v>0</v>
      </c>
      <c r="K37" s="15">
        <v>740046</v>
      </c>
    </row>
    <row r="38" spans="1:11" x14ac:dyDescent="0.3">
      <c r="A38" s="14"/>
      <c r="B38" s="21"/>
      <c r="C38" s="20">
        <v>90100</v>
      </c>
      <c r="D38" s="19" t="s">
        <v>41</v>
      </c>
      <c r="E38" s="18" t="s">
        <v>17</v>
      </c>
      <c r="F38" s="16">
        <v>0</v>
      </c>
      <c r="G38" s="16">
        <v>16450494.369999999</v>
      </c>
      <c r="H38" s="16">
        <v>0</v>
      </c>
      <c r="I38" s="17">
        <v>16450494.369999999</v>
      </c>
      <c r="J38" s="16">
        <v>0</v>
      </c>
      <c r="K38" s="15">
        <v>0</v>
      </c>
    </row>
    <row r="39" spans="1:11" x14ac:dyDescent="0.3">
      <c r="A39" s="14"/>
      <c r="B39" s="21"/>
      <c r="C39" s="20">
        <v>90100</v>
      </c>
      <c r="D39" s="19" t="s">
        <v>42</v>
      </c>
      <c r="E39" s="18" t="s">
        <v>17</v>
      </c>
      <c r="F39" s="16">
        <v>0</v>
      </c>
      <c r="G39" s="16">
        <v>1571918</v>
      </c>
      <c r="H39" s="16">
        <v>0</v>
      </c>
      <c r="I39" s="17">
        <v>1571918</v>
      </c>
      <c r="J39" s="16">
        <v>0</v>
      </c>
      <c r="K39" s="15">
        <v>0</v>
      </c>
    </row>
    <row r="40" spans="1:11" x14ac:dyDescent="0.3">
      <c r="A40" s="14"/>
      <c r="B40" s="21"/>
      <c r="C40" s="20">
        <v>90100</v>
      </c>
      <c r="D40" s="19" t="s">
        <v>43</v>
      </c>
      <c r="E40" s="18" t="s">
        <v>17</v>
      </c>
      <c r="F40" s="16">
        <v>0</v>
      </c>
      <c r="G40" s="16">
        <v>296512.09999999998</v>
      </c>
      <c r="H40" s="16">
        <v>0</v>
      </c>
      <c r="I40" s="17">
        <v>296512.09999999998</v>
      </c>
      <c r="J40" s="16">
        <v>0</v>
      </c>
      <c r="K40" s="15">
        <v>0</v>
      </c>
    </row>
    <row r="41" spans="1:11" x14ac:dyDescent="0.3">
      <c r="A41" s="14"/>
      <c r="B41" s="21"/>
      <c r="C41" s="20">
        <v>90100</v>
      </c>
      <c r="D41" s="19" t="s">
        <v>44</v>
      </c>
      <c r="E41" s="18" t="s">
        <v>17</v>
      </c>
      <c r="F41" s="16">
        <v>0</v>
      </c>
      <c r="G41" s="16">
        <v>133747</v>
      </c>
      <c r="H41" s="16">
        <v>0</v>
      </c>
      <c r="I41" s="17">
        <v>131600</v>
      </c>
      <c r="J41" s="16">
        <v>0</v>
      </c>
      <c r="K41" s="15">
        <v>2147</v>
      </c>
    </row>
    <row r="42" spans="1:11" ht="15.6" x14ac:dyDescent="0.3">
      <c r="A42" s="14"/>
      <c r="B42" s="21"/>
      <c r="C42" s="20"/>
      <c r="D42" s="19"/>
      <c r="E42" s="38" t="s">
        <v>45</v>
      </c>
      <c r="F42" s="16"/>
      <c r="G42" s="39">
        <v>25500369.800000001</v>
      </c>
      <c r="H42" s="39">
        <v>0</v>
      </c>
      <c r="I42" s="39">
        <v>24761448.969999999</v>
      </c>
      <c r="J42" s="16"/>
      <c r="K42" s="15"/>
    </row>
    <row r="43" spans="1:11" x14ac:dyDescent="0.3">
      <c r="A43" s="14"/>
      <c r="B43" s="21"/>
      <c r="C43" s="20"/>
      <c r="D43" s="19"/>
      <c r="E43" s="18"/>
      <c r="F43" s="16"/>
      <c r="G43" s="16"/>
      <c r="H43" s="16"/>
      <c r="I43" s="17"/>
      <c r="J43" s="16"/>
      <c r="K43" s="15"/>
    </row>
    <row r="44" spans="1:11" x14ac:dyDescent="0.3">
      <c r="A44" s="14"/>
      <c r="B44" s="21"/>
      <c r="C44" s="20"/>
      <c r="D44" s="19"/>
      <c r="E44" s="18"/>
      <c r="F44" s="16"/>
      <c r="G44" s="16"/>
      <c r="H44" s="16"/>
      <c r="I44" s="17"/>
      <c r="J44" s="16"/>
      <c r="K44" s="15"/>
    </row>
    <row r="45" spans="1:11" x14ac:dyDescent="0.3">
      <c r="A45" s="14"/>
      <c r="B45" s="21"/>
      <c r="C45" s="20">
        <v>90100</v>
      </c>
      <c r="D45" s="19" t="s">
        <v>46</v>
      </c>
      <c r="E45" s="18" t="s">
        <v>17</v>
      </c>
      <c r="F45" s="16">
        <v>0</v>
      </c>
      <c r="G45" s="16">
        <v>10916000</v>
      </c>
      <c r="H45" s="16">
        <v>0</v>
      </c>
      <c r="I45" s="17">
        <v>10916000</v>
      </c>
      <c r="J45" s="16">
        <v>0</v>
      </c>
      <c r="K45" s="15">
        <v>0</v>
      </c>
    </row>
    <row r="46" spans="1:11" x14ac:dyDescent="0.3">
      <c r="A46" s="14"/>
      <c r="B46" s="21"/>
      <c r="C46" s="20">
        <v>90100</v>
      </c>
      <c r="D46" s="19" t="s">
        <v>47</v>
      </c>
      <c r="E46" s="18" t="s">
        <v>17</v>
      </c>
      <c r="F46" s="16">
        <v>0</v>
      </c>
      <c r="G46" s="16">
        <v>3169808.92</v>
      </c>
      <c r="H46" s="16">
        <v>0</v>
      </c>
      <c r="I46" s="17">
        <v>3169808.92</v>
      </c>
      <c r="J46" s="16">
        <v>0</v>
      </c>
      <c r="K46" s="15">
        <v>0</v>
      </c>
    </row>
    <row r="47" spans="1:11" x14ac:dyDescent="0.3">
      <c r="A47" s="14"/>
      <c r="B47" s="21"/>
      <c r="C47" s="20">
        <v>90100</v>
      </c>
      <c r="D47" s="19" t="s">
        <v>48</v>
      </c>
      <c r="E47" s="18" t="s">
        <v>17</v>
      </c>
      <c r="F47" s="16">
        <v>0</v>
      </c>
      <c r="G47" s="16">
        <v>365650.65</v>
      </c>
      <c r="H47" s="16">
        <v>0</v>
      </c>
      <c r="I47" s="17">
        <v>365650.65</v>
      </c>
      <c r="J47" s="16">
        <v>0</v>
      </c>
      <c r="K47" s="15">
        <v>0</v>
      </c>
    </row>
    <row r="48" spans="1:11" x14ac:dyDescent="0.3">
      <c r="A48" s="14"/>
      <c r="B48" s="21"/>
      <c r="C48" s="20">
        <v>90100</v>
      </c>
      <c r="D48" s="19" t="s">
        <v>49</v>
      </c>
      <c r="E48" s="18" t="s">
        <v>17</v>
      </c>
      <c r="F48" s="16">
        <v>0</v>
      </c>
      <c r="G48" s="16">
        <v>1354517.05</v>
      </c>
      <c r="H48" s="16">
        <v>0</v>
      </c>
      <c r="I48" s="17">
        <v>1354517.05</v>
      </c>
      <c r="J48" s="16">
        <v>0</v>
      </c>
      <c r="K48" s="15">
        <v>0</v>
      </c>
    </row>
    <row r="49" spans="1:11" x14ac:dyDescent="0.3">
      <c r="A49" s="14"/>
      <c r="B49" s="21"/>
      <c r="C49" s="20">
        <v>90100</v>
      </c>
      <c r="D49" s="19" t="s">
        <v>50</v>
      </c>
      <c r="E49" s="18" t="s">
        <v>17</v>
      </c>
      <c r="F49" s="16">
        <v>0</v>
      </c>
      <c r="G49" s="16">
        <v>35702100</v>
      </c>
      <c r="H49" s="16">
        <v>0</v>
      </c>
      <c r="I49" s="17">
        <v>35702099</v>
      </c>
      <c r="J49" s="16">
        <v>0</v>
      </c>
      <c r="K49" s="15">
        <v>1</v>
      </c>
    </row>
    <row r="50" spans="1:11" x14ac:dyDescent="0.3">
      <c r="A50" s="14"/>
      <c r="B50" s="21"/>
      <c r="C50" s="20">
        <v>90100</v>
      </c>
      <c r="D50" s="19" t="s">
        <v>51</v>
      </c>
      <c r="E50" s="18" t="s">
        <v>17</v>
      </c>
      <c r="F50" s="16">
        <v>0</v>
      </c>
      <c r="G50" s="16">
        <v>4250000</v>
      </c>
      <c r="H50" s="16">
        <v>0</v>
      </c>
      <c r="I50" s="17">
        <v>4250000</v>
      </c>
      <c r="J50" s="16">
        <v>0</v>
      </c>
      <c r="K50" s="15">
        <v>0</v>
      </c>
    </row>
    <row r="51" spans="1:11" ht="15.6" x14ac:dyDescent="0.3">
      <c r="A51" s="1"/>
      <c r="B51" s="1"/>
      <c r="C51" s="1"/>
      <c r="D51" s="1"/>
      <c r="E51" s="35" t="s">
        <v>52</v>
      </c>
      <c r="F51" s="1"/>
      <c r="G51" s="36">
        <v>55758076.620000005</v>
      </c>
      <c r="H51" s="36"/>
      <c r="I51" s="36">
        <v>55758075.620000005</v>
      </c>
      <c r="J51" s="37"/>
      <c r="K51" s="1"/>
    </row>
    <row r="54" spans="1:11" ht="16.2" thickBot="1" x14ac:dyDescent="0.35">
      <c r="A54" s="14"/>
      <c r="B54" s="13"/>
      <c r="C54" s="12">
        <v>60000</v>
      </c>
      <c r="D54" s="49" t="s">
        <v>53</v>
      </c>
      <c r="E54" s="11" t="s">
        <v>17</v>
      </c>
      <c r="F54" s="10">
        <v>0</v>
      </c>
      <c r="G54" s="50">
        <v>12997163.84</v>
      </c>
      <c r="H54" s="10">
        <v>40487.5</v>
      </c>
      <c r="I54" s="51">
        <v>12933815.9</v>
      </c>
      <c r="J54" s="10">
        <v>0</v>
      </c>
      <c r="K54" s="9">
        <v>22860.44</v>
      </c>
    </row>
    <row r="55" spans="1:11" ht="15" thickBot="1" x14ac:dyDescent="0.35">
      <c r="A55" s="2"/>
      <c r="B55" s="7"/>
      <c r="C55" s="3"/>
      <c r="D55" s="2"/>
      <c r="E55" s="3"/>
      <c r="F55" s="6"/>
      <c r="G55" s="5"/>
      <c r="H55" s="5"/>
      <c r="I55" s="5"/>
      <c r="J55" s="5"/>
      <c r="K55" s="4"/>
    </row>
    <row r="56" spans="1:11" ht="15" thickBot="1" x14ac:dyDescent="0.35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1"/>
      <c r="B57" s="1"/>
      <c r="C57" s="1"/>
      <c r="D57" s="1"/>
      <c r="E57" s="1"/>
      <c r="F57" s="1"/>
      <c r="G57" s="26" t="s">
        <v>11</v>
      </c>
      <c r="H57" s="2"/>
      <c r="I57" s="27" t="s">
        <v>13</v>
      </c>
      <c r="J57" s="1"/>
      <c r="K57" s="1"/>
    </row>
    <row r="58" spans="1:11" x14ac:dyDescent="0.3">
      <c r="A58" s="1"/>
      <c r="B58" s="1"/>
      <c r="C58" s="1"/>
      <c r="D58" s="1"/>
      <c r="E58" s="52" t="s">
        <v>54</v>
      </c>
      <c r="F58" s="1"/>
      <c r="G58" s="53">
        <f>SUM(G59:G62)</f>
        <v>346227667.21999997</v>
      </c>
      <c r="H58" s="2"/>
      <c r="I58" s="53">
        <f t="shared" ref="H58:I58" si="0">SUM(I59:I62)</f>
        <v>334093608.75999999</v>
      </c>
      <c r="J58" s="1"/>
      <c r="K58" s="1"/>
    </row>
    <row r="59" spans="1:11" x14ac:dyDescent="0.3">
      <c r="A59" s="1"/>
      <c r="B59" s="1"/>
      <c r="C59" s="1"/>
      <c r="D59" s="1"/>
      <c r="E59" s="52" t="s">
        <v>19</v>
      </c>
      <c r="F59" s="1"/>
      <c r="G59" s="53">
        <f>G14+G30</f>
        <v>57731658.269999996</v>
      </c>
      <c r="H59" s="2"/>
      <c r="I59" s="53">
        <f t="shared" ref="H59:I59" si="1">I14+I30</f>
        <v>57713014.109999999</v>
      </c>
      <c r="J59" s="1"/>
      <c r="K59" s="1"/>
    </row>
    <row r="60" spans="1:11" x14ac:dyDescent="0.3">
      <c r="A60" s="1"/>
      <c r="B60" s="1"/>
      <c r="C60" s="1"/>
      <c r="D60" s="1"/>
      <c r="E60" s="52" t="s">
        <v>20</v>
      </c>
      <c r="F60" s="1"/>
      <c r="G60" s="53">
        <f>G42+G15</f>
        <v>219740768.49000001</v>
      </c>
      <c r="H60" s="2"/>
      <c r="I60" s="53">
        <f t="shared" ref="H60:I60" si="2">I42+I15</f>
        <v>207688703.13</v>
      </c>
      <c r="J60" s="1"/>
      <c r="K60" s="1"/>
    </row>
    <row r="61" spans="1:11" x14ac:dyDescent="0.3">
      <c r="A61" s="1"/>
      <c r="B61" s="1"/>
      <c r="C61" s="1"/>
      <c r="D61" s="1"/>
      <c r="E61" s="52" t="s">
        <v>55</v>
      </c>
      <c r="F61" s="1"/>
      <c r="G61" s="53">
        <f>G51</f>
        <v>55758076.620000005</v>
      </c>
      <c r="H61" s="2"/>
      <c r="I61" s="53">
        <f t="shared" ref="H61:I61" si="3">I51</f>
        <v>55758075.620000005</v>
      </c>
      <c r="J61" s="1"/>
      <c r="K61" s="1"/>
    </row>
    <row r="62" spans="1:11" x14ac:dyDescent="0.3">
      <c r="A62" s="1"/>
      <c r="B62" s="1"/>
      <c r="C62" s="1"/>
      <c r="D62" s="1"/>
      <c r="E62" s="52" t="s">
        <v>56</v>
      </c>
      <c r="F62" s="1"/>
      <c r="G62" s="53">
        <f>G54</f>
        <v>12997163.84</v>
      </c>
      <c r="H62" s="2"/>
      <c r="I62" s="53">
        <f t="shared" ref="H62:I62" si="4">I54</f>
        <v>12933815.9</v>
      </c>
      <c r="J62" s="1"/>
      <c r="K62" s="1"/>
    </row>
    <row r="63" spans="1:11" x14ac:dyDescent="0.3">
      <c r="A63" s="1"/>
      <c r="B63" s="1"/>
      <c r="C63" s="1"/>
      <c r="D63" s="1"/>
      <c r="E63" s="1"/>
      <c r="F63" s="1"/>
      <c r="G63" s="1"/>
      <c r="H63" s="2"/>
      <c r="I63" s="1"/>
      <c r="J63" s="1"/>
      <c r="K63" s="1"/>
    </row>
  </sheetData>
  <pageMargins left="0.7" right="0.7" top="0.75" bottom="0.75" header="0.3" footer="0.3"/>
  <pageSetup paperSize="9" scale="5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cbo2</dc:creator>
  <cp:lastModifiedBy>Админ</cp:lastModifiedBy>
  <cp:lastPrinted>2026-02-13T08:19:59Z</cp:lastPrinted>
  <dcterms:created xsi:type="dcterms:W3CDTF">2015-06-05T18:19:34Z</dcterms:created>
  <dcterms:modified xsi:type="dcterms:W3CDTF">2026-02-13T08:20:01Z</dcterms:modified>
</cp:coreProperties>
</file>